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G:\My Drive\CCD\DOC Manageriale\Documente manageriale 2026-2027\OFERTA 2026_2027\Pentru SITE\"/>
    </mc:Choice>
  </mc:AlternateContent>
  <xr:revisionPtr revIDLastSave="0" documentId="8_{C4C24F61-65E4-4702-9B00-1F0DBD3D7C6A}" xr6:coauthVersionLast="47" xr6:coauthVersionMax="47" xr10:uidLastSave="{00000000-0000-0000-0000-000000000000}"/>
  <bookViews>
    <workbookView xWindow="-108" yWindow="-108" windowWidth="23256" windowHeight="12456" xr2:uid="{00000000-000D-0000-FFFF-FFFF00000000}"/>
  </bookViews>
  <sheets>
    <sheet name="Tabel 3" sheetId="1" r:id="rId1"/>
  </sheets>
  <definedNames>
    <definedName name="_xlnm._FilterDatabase" localSheetId="0" hidden="1">'Tabel 3'!$F$1:$F$61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7" i="1" l="1"/>
  <c r="C8" i="1"/>
  <c r="C9" i="1"/>
  <c r="C10" i="1"/>
  <c r="C11" i="1"/>
  <c r="C12" i="1"/>
  <c r="C13" i="1"/>
  <c r="C14" i="1"/>
  <c r="C15" i="1"/>
  <c r="C16" i="1"/>
  <c r="C17" i="1"/>
  <c r="C18" i="1"/>
  <c r="C19" i="1"/>
  <c r="C20" i="1"/>
  <c r="C21" i="1"/>
  <c r="C22" i="1"/>
  <c r="C23" i="1"/>
  <c r="C24" i="1"/>
  <c r="C25" i="1"/>
  <c r="C26" i="1"/>
  <c r="C27" i="1"/>
  <c r="C28" i="1"/>
  <c r="C29" i="1"/>
  <c r="C30" i="1"/>
  <c r="C31" i="1"/>
  <c r="C32" i="1"/>
  <c r="C33" i="1"/>
  <c r="C34" i="1"/>
  <c r="C35" i="1"/>
  <c r="C36" i="1"/>
  <c r="C37" i="1"/>
  <c r="C38" i="1"/>
  <c r="C39" i="1"/>
  <c r="C40" i="1"/>
  <c r="C41" i="1"/>
  <c r="C42" i="1"/>
  <c r="C43" i="1"/>
  <c r="C44" i="1"/>
  <c r="C45" i="1"/>
  <c r="C46" i="1"/>
  <c r="C47" i="1"/>
  <c r="C48" i="1"/>
  <c r="C49" i="1"/>
  <c r="C50" i="1"/>
  <c r="C51" i="1"/>
  <c r="C52" i="1"/>
  <c r="C53" i="1"/>
</calcChain>
</file>

<file path=xl/sharedStrings.xml><?xml version="1.0" encoding="utf-8"?>
<sst xmlns="http://schemas.openxmlformats.org/spreadsheetml/2006/main" count="330" uniqueCount="67">
  <si>
    <t>Nr. Crt.</t>
  </si>
  <si>
    <t>Domeniul tematic al programului</t>
  </si>
  <si>
    <t>Denumirea programului</t>
  </si>
  <si>
    <t>Grup țintă</t>
  </si>
  <si>
    <t>Formă de organizare</t>
  </si>
  <si>
    <t>Coordonator program</t>
  </si>
  <si>
    <t>Abilitare curriculară în domeniul de specialitate</t>
  </si>
  <si>
    <t>Personal didactic de predare din învățământul preuniversitar</t>
  </si>
  <si>
    <t>Online</t>
  </si>
  <si>
    <t>Miclea Laura Maria</t>
  </si>
  <si>
    <t>Față-în-față/online asincron</t>
  </si>
  <si>
    <t>Bordea Elena</t>
  </si>
  <si>
    <t>Indrei Elena</t>
  </si>
  <si>
    <t>Față-în-față/ online asincron</t>
  </si>
  <si>
    <t>Management și consiliere pentru cariera didactică</t>
  </si>
  <si>
    <t>Cadre didactice debutante din învățământul preuniversitar fără pregătire psihopedagogică</t>
  </si>
  <si>
    <t>Personal didactic de predare din preuniversitar, cadre didactice debutante din învățământul preuniversitar</t>
  </si>
  <si>
    <t>Personal didactic de predare din învățământul preuniversitar, cadre didactice încadrate cu statut de suplinitor în vederea  participării la susținerea concursului național de ocupare a posturilor vacante.</t>
  </si>
  <si>
    <t>Managementul calității educației</t>
  </si>
  <si>
    <t>Cadre didactice titulare cu gradul didactic I și II, din toate disciplinele incluse în comisiile examenului național de definitivat și concursurile de ocupare a posturilor vacante.</t>
  </si>
  <si>
    <t>Strategii didactice de predare-învățare-evaluare</t>
  </si>
  <si>
    <t>Cadre didactice - Membrii comisiilor județene, de la nivelul unităților de învățământ, responsabili cu organizarea și desfășurarea probelor practice/orale și a inspecțiilor speciale la clasă în cadrul concursului național de ocupare a posturilor/catedrelor vacante/rezervate în învățământul preuniversitar</t>
  </si>
  <si>
    <t>Managementul clasei de elevi</t>
  </si>
  <si>
    <t>Management educaţional strategic/Guvernanță</t>
  </si>
  <si>
    <t>Bibliotecari, profesori documentariști</t>
  </si>
  <si>
    <t>Noile educații - Educație antreprenorială</t>
  </si>
  <si>
    <t>Mentorat didactic</t>
  </si>
  <si>
    <t>Personal didactic de predare din învățământul preuniversitar, cadre didactice responsabile și membre în CFDCD (Comisia pentru formare și dezvoltare în cariera didactică) la nivelul unităţilor de învăţământ din judeţul Hunedoara precum și cadre didactice interesate de dezvoltarea propriei cariere didactice</t>
  </si>
  <si>
    <t>Competențe TIC/digitale/Nanotehnologii/Autonomie pedagogică prin dezvoltarea abilităților digitale</t>
  </si>
  <si>
    <t xml:space="preserve">Personal didactic de predare din învățământul preuniversitar </t>
  </si>
  <si>
    <t>Noile educații-dezvoltare durabilă și provocările globalizării</t>
  </si>
  <si>
    <t>Educația copiilor/elevilor cu CES</t>
  </si>
  <si>
    <t xml:space="preserve">Egalitatea de șanse și gen </t>
  </si>
  <si>
    <t>Violența școlară/Bullying/Reducerea consumului de droguri/Combaterea radicalismului</t>
  </si>
  <si>
    <t>Noile educații -  Educație pentru cetățenia democratică</t>
  </si>
  <si>
    <t>Educație pentru tranziție verde</t>
  </si>
  <si>
    <t xml:space="preserve">Personal didactic de predare din învățământul preuniversitar, cadre didactice responsabile și membre în CFDCD (Comisia pentru formare și dezvoltare în cariera didactică) la nivelul unităţilor de învăţământ din judeţul Hunedoara </t>
  </si>
  <si>
    <t>Educație nonformală, extrașcolară și informală</t>
  </si>
  <si>
    <t>Noile educații - Educație interculturală, multiculturală și plurilingvism</t>
  </si>
  <si>
    <t xml:space="preserve">Noile educații - Educație pentru drepturile copilului/Educație pentru drepturile omului </t>
  </si>
  <si>
    <t>Noile educații - Educație pentru sănătate/Educație pentru acordarea primului ajutor</t>
  </si>
  <si>
    <t xml:space="preserve">Personal didactic de predare din învățământul preuniversitar precum și personal didactic auxiliar și nedidactic </t>
  </si>
  <si>
    <t xml:space="preserve">Față-în-față </t>
  </si>
  <si>
    <t>Management și leadership în educaţie</t>
  </si>
  <si>
    <t>Secretari școlari, personal auxiliar</t>
  </si>
  <si>
    <t>Personal didactic auxiliar</t>
  </si>
  <si>
    <t>Director,</t>
  </si>
  <si>
    <t>prof. Raluca Silvia Iacobescu</t>
  </si>
  <si>
    <t>Înscriere</t>
  </si>
  <si>
    <t>înscriere</t>
  </si>
  <si>
    <t>Nr. total de
ore</t>
  </si>
  <si>
    <t>Formular de înscriere</t>
  </si>
  <si>
    <t>Marketing educațional</t>
  </si>
  <si>
    <t>Personal didactic din învățământul preuniversitar precum și personal administrativ</t>
  </si>
  <si>
    <t>Casa Corpului Didactic Hunedoara</t>
  </si>
  <si>
    <t>Tabel centralizator privind programele de formare avizate de Ministerul Educației și Cercetării pentru anul școlar 2026-2027</t>
  </si>
  <si>
    <t>Engleza pentru începători</t>
  </si>
  <si>
    <t>Istorie pentru memorie</t>
  </si>
  <si>
    <t>Parenting și colaborare educațională</t>
  </si>
  <si>
    <t>Abilitare curriculară pentru programul „A doua șansă”</t>
  </si>
  <si>
    <t>Educație interculturală, multiculturală și plurilingvism</t>
  </si>
  <si>
    <t>Combaterea xenofobiei, rasismului și a discriminării</t>
  </si>
  <si>
    <t>Educație parentală/parenting</t>
  </si>
  <si>
    <t>Abilitare curriculară</t>
  </si>
  <si>
    <t>eTwinning și colaborarea europeană</t>
  </si>
  <si>
    <t>Preț</t>
  </si>
  <si>
    <t>200 lei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</si>
</sst>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sz val="10"/>
      <color theme="1"/>
      <name val="Times New Roman"/>
      <family val="1"/>
    </font>
    <font>
      <b/>
      <sz val="10"/>
      <color theme="1"/>
      <name val="Times New Roman"/>
      <family val="1"/>
    </font>
    <font>
      <sz val="10"/>
      <color rgb="FF000000"/>
      <name val="Times New Roman"/>
      <family val="1"/>
    </font>
    <font>
      <b/>
      <sz val="12"/>
      <color theme="1"/>
      <name val="Times New Roman"/>
      <family val="1"/>
    </font>
    <font>
      <sz val="12"/>
      <color theme="1"/>
      <name val="Times New Roman"/>
      <family val="1"/>
    </font>
    <font>
      <u/>
      <sz val="11"/>
      <color theme="10"/>
      <name val="Calibri"/>
      <family val="2"/>
      <scheme val="minor"/>
    </font>
    <font>
      <sz val="8"/>
      <name val="Calibri"/>
      <family val="2"/>
      <scheme val="minor"/>
    </font>
    <font>
      <u/>
      <sz val="11"/>
      <color theme="1"/>
      <name val="Calibri"/>
      <family val="2"/>
      <scheme val="minor"/>
    </font>
    <font>
      <b/>
      <sz val="12"/>
      <color theme="1"/>
      <name val="Calibri"/>
      <family val="2"/>
      <scheme val="minor"/>
    </font>
    <font>
      <b/>
      <sz val="12"/>
      <color theme="1"/>
      <name val="Times New Roman"/>
      <family val="1"/>
      <charset val="23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7" fillId="0" borderId="0" applyNumberFormat="0" applyFill="0" applyBorder="0" applyAlignment="0" applyProtection="0"/>
  </cellStyleXfs>
  <cellXfs count="44">
    <xf numFmtId="0" fontId="0" fillId="0" borderId="0" xfId="0"/>
    <xf numFmtId="0" fontId="0" fillId="0" borderId="0" xfId="0" applyAlignment="1">
      <alignment horizontal="center"/>
    </xf>
    <xf numFmtId="0" fontId="2" fillId="0" borderId="1" xfId="0" applyFont="1" applyBorder="1" applyAlignment="1">
      <alignment horizontal="justify"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4" fillId="0" borderId="1" xfId="0" applyFont="1" applyBorder="1" applyAlignment="1">
      <alignment horizontal="justify" vertical="center" wrapText="1"/>
    </xf>
    <xf numFmtId="0" fontId="4" fillId="0" borderId="1" xfId="0" applyFont="1" applyBorder="1" applyAlignment="1">
      <alignment horizontal="center" vertical="center" wrapText="1"/>
    </xf>
    <xf numFmtId="0" fontId="2" fillId="0" borderId="1" xfId="0" applyFont="1" applyBorder="1" applyAlignment="1">
      <alignment vertical="center" wrapText="1"/>
    </xf>
    <xf numFmtId="0" fontId="7" fillId="0" borderId="1" xfId="1" applyBorder="1" applyAlignment="1">
      <alignment horizontal="left" vertical="center" wrapText="1"/>
    </xf>
    <xf numFmtId="0" fontId="2" fillId="0" borderId="1" xfId="0" applyFont="1" applyBorder="1" applyAlignment="1">
      <alignment horizontal="justify" vertical="center"/>
    </xf>
    <xf numFmtId="0" fontId="0" fillId="0" borderId="0" xfId="0" applyAlignment="1">
      <alignment wrapText="1"/>
    </xf>
    <xf numFmtId="0" fontId="0" fillId="0" borderId="0" xfId="0" applyAlignment="1">
      <alignment horizontal="center" wrapText="1"/>
    </xf>
    <xf numFmtId="0" fontId="0" fillId="0" borderId="0" xfId="0" applyAlignment="1">
      <alignment horizontal="left" vertical="center" wrapText="1"/>
    </xf>
    <xf numFmtId="0" fontId="0" fillId="0" borderId="0" xfId="0" applyAlignment="1">
      <alignment horizontal="left" wrapText="1"/>
    </xf>
    <xf numFmtId="0" fontId="3" fillId="0" borderId="1" xfId="0" applyFont="1" applyBorder="1" applyAlignment="1">
      <alignment vertical="center" wrapText="1"/>
    </xf>
    <xf numFmtId="0" fontId="4" fillId="0" borderId="1" xfId="0" applyFont="1" applyBorder="1" applyAlignment="1">
      <alignment vertical="center" wrapText="1"/>
    </xf>
    <xf numFmtId="0" fontId="3" fillId="0" borderId="1" xfId="0" applyFont="1" applyBorder="1" applyAlignment="1">
      <alignment horizontal="center" wrapText="1"/>
    </xf>
    <xf numFmtId="0" fontId="9" fillId="0" borderId="1" xfId="0" applyFont="1" applyBorder="1" applyAlignment="1">
      <alignment horizontal="left" vertical="center" wrapText="1"/>
    </xf>
    <xf numFmtId="0" fontId="1" fillId="0" borderId="0" xfId="0" applyFont="1" applyAlignment="1">
      <alignment horizontal="left"/>
    </xf>
    <xf numFmtId="0" fontId="1" fillId="0" borderId="0" xfId="0" applyFont="1" applyAlignment="1">
      <alignment vertical="center" wrapText="1"/>
    </xf>
    <xf numFmtId="0" fontId="5" fillId="0" borderId="0" xfId="0" applyFont="1" applyAlignment="1">
      <alignment vertical="center" wrapText="1"/>
    </xf>
    <xf numFmtId="0" fontId="6" fillId="0" borderId="0" xfId="0" applyFont="1" applyAlignment="1">
      <alignment vertical="center" wrapText="1"/>
    </xf>
    <xf numFmtId="0" fontId="0" fillId="0" borderId="0" xfId="0" applyAlignment="1">
      <alignment vertical="center" wrapText="1"/>
    </xf>
    <xf numFmtId="0" fontId="2" fillId="0" borderId="0" xfId="0" applyFont="1" applyAlignment="1">
      <alignment horizontal="justify" vertical="center"/>
    </xf>
    <xf numFmtId="0" fontId="2" fillId="0" borderId="0" xfId="0" applyFont="1" applyAlignment="1">
      <alignment vertical="center" wrapText="1"/>
    </xf>
    <xf numFmtId="0" fontId="2" fillId="0" borderId="0" xfId="0" applyFont="1" applyAlignment="1">
      <alignment wrapText="1"/>
    </xf>
    <xf numFmtId="0" fontId="4" fillId="0" borderId="0" xfId="0" applyFont="1" applyAlignment="1">
      <alignment horizontal="center" vertical="center" wrapText="1"/>
    </xf>
    <xf numFmtId="0" fontId="2" fillId="0" borderId="0" xfId="0" applyFont="1" applyAlignment="1">
      <alignment horizontal="center" vertical="center" wrapText="1"/>
    </xf>
    <xf numFmtId="0" fontId="7" fillId="0" borderId="0" xfId="1" applyBorder="1" applyAlignment="1">
      <alignment horizontal="left" vertical="center" wrapText="1"/>
    </xf>
    <xf numFmtId="0" fontId="11" fillId="0" borderId="0" xfId="0" applyFont="1" applyAlignment="1">
      <alignment horizontal="left" vertical="center"/>
    </xf>
    <xf numFmtId="0" fontId="2" fillId="0" borderId="2" xfId="0" applyFont="1" applyBorder="1" applyAlignment="1">
      <alignment horizontal="justify" vertical="center"/>
    </xf>
    <xf numFmtId="0" fontId="2" fillId="0" borderId="2" xfId="0" applyFont="1" applyBorder="1" applyAlignment="1">
      <alignment vertical="center" wrapText="1"/>
    </xf>
    <xf numFmtId="0" fontId="9" fillId="0" borderId="2" xfId="0" applyFont="1" applyBorder="1" applyAlignment="1">
      <alignment horizontal="left" vertical="center" wrapText="1"/>
    </xf>
    <xf numFmtId="0" fontId="2" fillId="0" borderId="2" xfId="0" applyFont="1" applyBorder="1" applyAlignment="1">
      <alignment wrapText="1"/>
    </xf>
    <xf numFmtId="0" fontId="4" fillId="0" borderId="2" xfId="0" applyFont="1" applyBorder="1" applyAlignment="1">
      <alignment horizontal="center" vertical="center" wrapText="1"/>
    </xf>
    <xf numFmtId="0" fontId="2" fillId="0" borderId="2" xfId="0" applyFont="1" applyBorder="1" applyAlignment="1">
      <alignment horizontal="left" vertical="center" wrapText="1"/>
    </xf>
    <xf numFmtId="0" fontId="2" fillId="0" borderId="2" xfId="0" applyFont="1" applyBorder="1" applyAlignment="1">
      <alignment horizontal="center" vertical="center" wrapText="1"/>
    </xf>
    <xf numFmtId="0" fontId="7" fillId="0" borderId="2" xfId="1" applyBorder="1" applyAlignment="1">
      <alignment horizontal="left" vertical="center" wrapText="1"/>
    </xf>
    <xf numFmtId="0" fontId="10" fillId="0" borderId="0" xfId="0" applyFont="1" applyAlignment="1">
      <alignment horizont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forms.gle/u1LR2cjXmi2zmfkG9" TargetMode="External"/><Relationship Id="rId18" Type="http://schemas.openxmlformats.org/officeDocument/2006/relationships/hyperlink" Target="https://forms.gle/QCWKohosiQ1hz5jz8" TargetMode="External"/><Relationship Id="rId26" Type="http://schemas.openxmlformats.org/officeDocument/2006/relationships/hyperlink" Target="https://forms.gle/4Ws6KUAeYbevUuJNA" TargetMode="External"/><Relationship Id="rId39" Type="http://schemas.openxmlformats.org/officeDocument/2006/relationships/hyperlink" Target="https://forms.gle/9bvgGQKvgEiZSqmd9" TargetMode="External"/><Relationship Id="rId21" Type="http://schemas.openxmlformats.org/officeDocument/2006/relationships/hyperlink" Target="https://forms.gle/jC9rfrm83Z6axFDe8" TargetMode="External"/><Relationship Id="rId34" Type="http://schemas.openxmlformats.org/officeDocument/2006/relationships/hyperlink" Target="https://forms.gle/qqquLzy9DdQFSwgx6" TargetMode="External"/><Relationship Id="rId42" Type="http://schemas.openxmlformats.org/officeDocument/2006/relationships/hyperlink" Target="https://forms.gle/ch8URSyRXBxSHBi66" TargetMode="External"/><Relationship Id="rId47" Type="http://schemas.openxmlformats.org/officeDocument/2006/relationships/hyperlink" Target="https://forms.gle/cXRgscWpwrqQ3pTG6" TargetMode="External"/><Relationship Id="rId50" Type="http://schemas.openxmlformats.org/officeDocument/2006/relationships/hyperlink" Target="https://forms.gle/gt2qTnqZSnFBg31e9" TargetMode="External"/><Relationship Id="rId7" Type="http://schemas.openxmlformats.org/officeDocument/2006/relationships/hyperlink" Target="https://forms.gle/pG18qughL27K7Bqz5" TargetMode="External"/><Relationship Id="rId2" Type="http://schemas.openxmlformats.org/officeDocument/2006/relationships/hyperlink" Target="https://forms.gle/kb452Cezpj2sbmnp9" TargetMode="External"/><Relationship Id="rId16" Type="http://schemas.openxmlformats.org/officeDocument/2006/relationships/hyperlink" Target="https://forms.gle/HmCXBckzgQCEYhs7A" TargetMode="External"/><Relationship Id="rId29" Type="http://schemas.openxmlformats.org/officeDocument/2006/relationships/hyperlink" Target="https://forms.gle/oTK3TstViHFvKuq8A" TargetMode="External"/><Relationship Id="rId11" Type="http://schemas.openxmlformats.org/officeDocument/2006/relationships/hyperlink" Target="https://forms.gle/9orHa3ZpxVR1S9nJ7" TargetMode="External"/><Relationship Id="rId24" Type="http://schemas.openxmlformats.org/officeDocument/2006/relationships/hyperlink" Target="https://forms.gle/SNssfRqmNsjn4eig7" TargetMode="External"/><Relationship Id="rId32" Type="http://schemas.openxmlformats.org/officeDocument/2006/relationships/hyperlink" Target="https://forms.gle/jBzvVZ5FFtY1ULLJ7" TargetMode="External"/><Relationship Id="rId37" Type="http://schemas.openxmlformats.org/officeDocument/2006/relationships/hyperlink" Target="https://forms.gle/7WZtYMwBDgTMNud27" TargetMode="External"/><Relationship Id="rId40" Type="http://schemas.openxmlformats.org/officeDocument/2006/relationships/hyperlink" Target="https://forms.gle/59netrSioxELNBKw6" TargetMode="External"/><Relationship Id="rId45" Type="http://schemas.openxmlformats.org/officeDocument/2006/relationships/hyperlink" Target="https://forms.gle/We8fZYSQgC139JVW8" TargetMode="External"/><Relationship Id="rId53" Type="http://schemas.openxmlformats.org/officeDocument/2006/relationships/printerSettings" Target="../printerSettings/printerSettings1.bin"/><Relationship Id="rId5" Type="http://schemas.openxmlformats.org/officeDocument/2006/relationships/hyperlink" Target="https://forms.gle/r6zQ9aRNzwJCnPsf8" TargetMode="External"/><Relationship Id="rId10" Type="http://schemas.openxmlformats.org/officeDocument/2006/relationships/hyperlink" Target="https://forms.gle/xLDsY5W8DbEwsahR9" TargetMode="External"/><Relationship Id="rId19" Type="http://schemas.openxmlformats.org/officeDocument/2006/relationships/hyperlink" Target="https://forms.gle/M71MGnX6VDSCw1Gt7" TargetMode="External"/><Relationship Id="rId31" Type="http://schemas.openxmlformats.org/officeDocument/2006/relationships/hyperlink" Target="https://forms.gle/jrpFRTPbJuom6gVZA" TargetMode="External"/><Relationship Id="rId44" Type="http://schemas.openxmlformats.org/officeDocument/2006/relationships/hyperlink" Target="https://forms.gle/kTPduiTTk7Q5Fje9A" TargetMode="External"/><Relationship Id="rId52" Type="http://schemas.openxmlformats.org/officeDocument/2006/relationships/hyperlink" Target="https://forms.gle/z8r68dWqtMfbEwYd6" TargetMode="External"/><Relationship Id="rId4" Type="http://schemas.openxmlformats.org/officeDocument/2006/relationships/hyperlink" Target="https://forms.gle/urvbgKd98arFQQoS7" TargetMode="External"/><Relationship Id="rId9" Type="http://schemas.openxmlformats.org/officeDocument/2006/relationships/hyperlink" Target="https://forms.gle/2dHsbsdfAFM59xaZ7" TargetMode="External"/><Relationship Id="rId14" Type="http://schemas.openxmlformats.org/officeDocument/2006/relationships/hyperlink" Target="https://forms.gle/fvtPCHGso1uh7GUF6" TargetMode="External"/><Relationship Id="rId22" Type="http://schemas.openxmlformats.org/officeDocument/2006/relationships/hyperlink" Target="https://forms.gle/mJnpYtB5X3BRZsDb9" TargetMode="External"/><Relationship Id="rId27" Type="http://schemas.openxmlformats.org/officeDocument/2006/relationships/hyperlink" Target="https://forms.gle/2EbhCj23PYzzA9Cx6" TargetMode="External"/><Relationship Id="rId30" Type="http://schemas.openxmlformats.org/officeDocument/2006/relationships/hyperlink" Target="https://forms.gle/gmEMNJZ6JhvCRVbk9" TargetMode="External"/><Relationship Id="rId35" Type="http://schemas.openxmlformats.org/officeDocument/2006/relationships/hyperlink" Target="https://forms.gle/b2yRvn51VnijXcGM9" TargetMode="External"/><Relationship Id="rId43" Type="http://schemas.openxmlformats.org/officeDocument/2006/relationships/hyperlink" Target="https://forms.gle/JRhmyP4Joj4TGqiBA" TargetMode="External"/><Relationship Id="rId48" Type="http://schemas.openxmlformats.org/officeDocument/2006/relationships/hyperlink" Target="https://forms.gle/6kmD3ugF7zogod1o6" TargetMode="External"/><Relationship Id="rId8" Type="http://schemas.openxmlformats.org/officeDocument/2006/relationships/hyperlink" Target="https://forms.gle/FGfVF9EBmiPQKU2TA" TargetMode="External"/><Relationship Id="rId51" Type="http://schemas.openxmlformats.org/officeDocument/2006/relationships/hyperlink" Target="https://forms.gle/6iQwiu5VfVvTZhQn7" TargetMode="External"/><Relationship Id="rId3" Type="http://schemas.openxmlformats.org/officeDocument/2006/relationships/hyperlink" Target="https://forms.gle/ZRfF4ANtr2K8bhk17" TargetMode="External"/><Relationship Id="rId12" Type="http://schemas.openxmlformats.org/officeDocument/2006/relationships/hyperlink" Target="https://forms.gle/LkxqQc2REpfQu4e1A" TargetMode="External"/><Relationship Id="rId17" Type="http://schemas.openxmlformats.org/officeDocument/2006/relationships/hyperlink" Target="https://forms.gle/FX7pnrkA5XRGkS5WA" TargetMode="External"/><Relationship Id="rId25" Type="http://schemas.openxmlformats.org/officeDocument/2006/relationships/hyperlink" Target="https://forms.gle/CYb7d6x3qD83JSwk7" TargetMode="External"/><Relationship Id="rId33" Type="http://schemas.openxmlformats.org/officeDocument/2006/relationships/hyperlink" Target="https://forms.gle/UvaibeZq6Upi4iUQ9" TargetMode="External"/><Relationship Id="rId38" Type="http://schemas.openxmlformats.org/officeDocument/2006/relationships/hyperlink" Target="https://forms.gle/K9dYvqUWtYjGWHNs9" TargetMode="External"/><Relationship Id="rId46" Type="http://schemas.openxmlformats.org/officeDocument/2006/relationships/hyperlink" Target="https://forms.gle/frGWPvB6ox33UGBm6" TargetMode="External"/><Relationship Id="rId20" Type="http://schemas.openxmlformats.org/officeDocument/2006/relationships/hyperlink" Target="https://forms.gle/aEFZC9cYydms2MZ49" TargetMode="External"/><Relationship Id="rId41" Type="http://schemas.openxmlformats.org/officeDocument/2006/relationships/hyperlink" Target="https://forms.gle/SLPg2mXfxXuvGqWJ9" TargetMode="External"/><Relationship Id="rId1" Type="http://schemas.openxmlformats.org/officeDocument/2006/relationships/hyperlink" Target="https://forms.gle/fKtpfgFKSmdDedJR7" TargetMode="External"/><Relationship Id="rId6" Type="http://schemas.openxmlformats.org/officeDocument/2006/relationships/hyperlink" Target="https://forms.gle/r4GxzD7iZJvziABS7" TargetMode="External"/><Relationship Id="rId15" Type="http://schemas.openxmlformats.org/officeDocument/2006/relationships/hyperlink" Target="https://forms.gle/hzWAJfayMcMkmsHF6" TargetMode="External"/><Relationship Id="rId23" Type="http://schemas.openxmlformats.org/officeDocument/2006/relationships/hyperlink" Target="https://forms.gle/s7xMfq1j2M8bCySB6" TargetMode="External"/><Relationship Id="rId28" Type="http://schemas.openxmlformats.org/officeDocument/2006/relationships/hyperlink" Target="https://forms.gle/RXddpLUGxu8HtFWP8" TargetMode="External"/><Relationship Id="rId36" Type="http://schemas.openxmlformats.org/officeDocument/2006/relationships/hyperlink" Target="https://forms.gle/QCTA4R7dFtZNFTPF6" TargetMode="External"/><Relationship Id="rId49" Type="http://schemas.openxmlformats.org/officeDocument/2006/relationships/hyperlink" Target="https://forms.gle/5gdG4qHqFz9cSr7x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1"/>
  <sheetViews>
    <sheetView tabSelected="1" topLeftCell="A49" zoomScale="92" zoomScaleNormal="92" workbookViewId="0">
      <selection activeCell="D51" sqref="D51"/>
    </sheetView>
  </sheetViews>
  <sheetFormatPr defaultColWidth="34.21875" defaultRowHeight="14.4" x14ac:dyDescent="0.3"/>
  <cols>
    <col min="1" max="1" width="4.33203125" customWidth="1"/>
    <col min="2" max="2" width="21.77734375" style="22" customWidth="1"/>
    <col min="3" max="3" width="34.6640625" style="10" customWidth="1"/>
    <col min="4" max="4" width="26.6640625" style="10" customWidth="1"/>
    <col min="5" max="5" width="10.77734375" style="11" customWidth="1"/>
    <col min="6" max="6" width="10.109375" style="10" customWidth="1"/>
    <col min="7" max="8" width="5.6640625" style="10" customWidth="1"/>
    <col min="9" max="9" width="13.109375" style="12" customWidth="1"/>
  </cols>
  <sheetData>
    <row r="1" spans="1:9" x14ac:dyDescent="0.3">
      <c r="A1" s="18" t="s">
        <v>54</v>
      </c>
      <c r="B1" s="19"/>
      <c r="C1" s="13"/>
      <c r="D1" s="13"/>
      <c r="E1" s="13"/>
      <c r="F1" s="13"/>
      <c r="G1" s="13"/>
      <c r="H1" s="13"/>
    </row>
    <row r="2" spans="1:9" ht="24" customHeight="1" x14ac:dyDescent="0.3">
      <c r="A2" s="38" t="s">
        <v>55</v>
      </c>
      <c r="B2" s="38"/>
      <c r="C2" s="38"/>
      <c r="D2" s="38"/>
      <c r="E2" s="38"/>
      <c r="F2" s="38"/>
      <c r="G2" s="38"/>
      <c r="H2" s="38"/>
      <c r="I2" s="38"/>
    </row>
    <row r="4" spans="1:9" ht="14.4" customHeight="1" x14ac:dyDescent="0.3">
      <c r="A4" s="39" t="s">
        <v>0</v>
      </c>
      <c r="B4" s="41" t="s">
        <v>1</v>
      </c>
      <c r="C4" s="39" t="s">
        <v>2</v>
      </c>
      <c r="D4" s="41" t="s">
        <v>3</v>
      </c>
      <c r="E4" s="39" t="s">
        <v>4</v>
      </c>
      <c r="F4" s="39" t="s">
        <v>5</v>
      </c>
      <c r="G4" s="39" t="s">
        <v>50</v>
      </c>
      <c r="H4" s="42" t="s">
        <v>65</v>
      </c>
      <c r="I4" s="40" t="s">
        <v>51</v>
      </c>
    </row>
    <row r="5" spans="1:9" ht="36" customHeight="1" x14ac:dyDescent="0.3">
      <c r="A5" s="39"/>
      <c r="B5" s="41"/>
      <c r="C5" s="39"/>
      <c r="D5" s="41"/>
      <c r="E5" s="39"/>
      <c r="F5" s="39"/>
      <c r="G5" s="39"/>
      <c r="H5" s="43"/>
      <c r="I5" s="40"/>
    </row>
    <row r="6" spans="1:9" s="1" customFormat="1" x14ac:dyDescent="0.3">
      <c r="A6" s="16">
        <v>1</v>
      </c>
      <c r="B6" s="14">
        <v>2</v>
      </c>
      <c r="C6" s="16">
        <v>3</v>
      </c>
      <c r="D6" s="16">
        <v>4</v>
      </c>
      <c r="E6" s="16">
        <v>5</v>
      </c>
      <c r="F6" s="16">
        <v>6</v>
      </c>
      <c r="G6" s="16">
        <v>7</v>
      </c>
      <c r="H6" s="16">
        <v>8</v>
      </c>
      <c r="I6" s="16">
        <v>9</v>
      </c>
    </row>
    <row r="7" spans="1:9" ht="27.6" customHeight="1" x14ac:dyDescent="0.3">
      <c r="A7" s="9">
        <v>1</v>
      </c>
      <c r="B7" s="7" t="s">
        <v>6</v>
      </c>
      <c r="C7" s="17" t="str">
        <f>HYPERLINK("https://www.dropbox.com/scl/fi/7w3ioeq7w42nca9qzcp59/document.pdf?rlkey=onb7f6k3o19xe9vr7hjfdqyso&amp;st=9vsagq17&amp;raw=1","Abilitare curriculară - Limba și literatura română")</f>
        <v>Abilitare curriculară - Limba și literatura română</v>
      </c>
      <c r="D7" s="7" t="s">
        <v>7</v>
      </c>
      <c r="E7" s="4" t="s">
        <v>8</v>
      </c>
      <c r="F7" s="2" t="s">
        <v>9</v>
      </c>
      <c r="G7" s="4">
        <v>25</v>
      </c>
      <c r="H7" s="4" t="s">
        <v>66</v>
      </c>
      <c r="I7" s="8" t="s">
        <v>48</v>
      </c>
    </row>
    <row r="8" spans="1:9" ht="25.05" customHeight="1" x14ac:dyDescent="0.3">
      <c r="A8" s="9">
        <v>2</v>
      </c>
      <c r="B8" s="7" t="s">
        <v>6</v>
      </c>
      <c r="C8" s="17" t="str">
        <f>HYPERLINK("https://www.dropbox.com/scl/fi/7w3ioeq7w42nca9qzcp59/document.pdf?rlkey=onb7f6k3o19xe9vr7hjfdqyso&amp;st=9vsagq17&amp;raw=1","Abilitare curriculară - Limba maghiară")</f>
        <v>Abilitare curriculară - Limba maghiară</v>
      </c>
      <c r="D8" s="7" t="s">
        <v>7</v>
      </c>
      <c r="E8" s="4" t="s">
        <v>10</v>
      </c>
      <c r="F8" s="2" t="s">
        <v>11</v>
      </c>
      <c r="G8" s="4">
        <v>25</v>
      </c>
      <c r="H8" s="4" t="s">
        <v>66</v>
      </c>
      <c r="I8" s="8" t="s">
        <v>48</v>
      </c>
    </row>
    <row r="9" spans="1:9" ht="25.05" customHeight="1" x14ac:dyDescent="0.3">
      <c r="A9" s="9">
        <v>3</v>
      </c>
      <c r="B9" s="7" t="s">
        <v>6</v>
      </c>
      <c r="C9" s="17" t="str">
        <f>HYPERLINK("https://www.dropbox.com/scl/fi/7w3ioeq7w42nca9qzcp59/document.pdf?rlkey=onb7f6k3o19xe9vr7hjfdqyso&amp;st=9vsagq17&amp;raw=1","Abilitare curriculară - Limbi moderne")</f>
        <v>Abilitare curriculară - Limbi moderne</v>
      </c>
      <c r="D9" s="7" t="s">
        <v>7</v>
      </c>
      <c r="E9" s="4" t="s">
        <v>8</v>
      </c>
      <c r="F9" s="2" t="s">
        <v>9</v>
      </c>
      <c r="G9" s="4">
        <v>25</v>
      </c>
      <c r="H9" s="4" t="s">
        <v>66</v>
      </c>
      <c r="I9" s="8" t="s">
        <v>48</v>
      </c>
    </row>
    <row r="10" spans="1:9" ht="25.05" customHeight="1" x14ac:dyDescent="0.3">
      <c r="A10" s="9">
        <v>4</v>
      </c>
      <c r="B10" s="7" t="s">
        <v>6</v>
      </c>
      <c r="C10" s="17" t="str">
        <f>HYPERLINK("https://www.dropbox.com/scl/fi/7w3ioeq7w42nca9qzcp59/document.pdf?rlkey=onb7f6k3o19xe9vr7hjfdqyso&amp;st=9vsagq17&amp;raw=1","Abilitare curriculară - Matematică")</f>
        <v>Abilitare curriculară - Matematică</v>
      </c>
      <c r="D10" s="7" t="s">
        <v>7</v>
      </c>
      <c r="E10" s="4" t="s">
        <v>8</v>
      </c>
      <c r="F10" s="2" t="s">
        <v>12</v>
      </c>
      <c r="G10" s="4">
        <v>25</v>
      </c>
      <c r="H10" s="4" t="s">
        <v>66</v>
      </c>
      <c r="I10" s="8" t="s">
        <v>48</v>
      </c>
    </row>
    <row r="11" spans="1:9" ht="25.05" customHeight="1" x14ac:dyDescent="0.3">
      <c r="A11" s="9">
        <v>5</v>
      </c>
      <c r="B11" s="7" t="s">
        <v>6</v>
      </c>
      <c r="C11" s="17" t="str">
        <f>HYPERLINK("https://www.dropbox.com/scl/fi/7w3ioeq7w42nca9qzcp59/document.pdf?rlkey=onb7f6k3o19xe9vr7hjfdqyso&amp;st=9vsagq17&amp;raw=1","Abilitare curriculară - Fizică")</f>
        <v>Abilitare curriculară - Fizică</v>
      </c>
      <c r="D11" s="7" t="s">
        <v>7</v>
      </c>
      <c r="E11" s="4" t="s">
        <v>8</v>
      </c>
      <c r="F11" s="2" t="s">
        <v>9</v>
      </c>
      <c r="G11" s="4">
        <v>25</v>
      </c>
      <c r="H11" s="4" t="s">
        <v>66</v>
      </c>
      <c r="I11" s="8" t="s">
        <v>48</v>
      </c>
    </row>
    <row r="12" spans="1:9" ht="25.05" customHeight="1" x14ac:dyDescent="0.3">
      <c r="A12" s="9">
        <v>6</v>
      </c>
      <c r="B12" s="7" t="s">
        <v>6</v>
      </c>
      <c r="C12" s="17" t="str">
        <f>HYPERLINK("https://www.dropbox.com/scl/fi/7w3ioeq7w42nca9qzcp59/document.pdf?rlkey=onb7f6k3o19xe9vr7hjfdqyso&amp;st=9vsagq17&amp;raw=1","Abilitare curriculară - Chimie și Biologie")</f>
        <v>Abilitare curriculară - Chimie și Biologie</v>
      </c>
      <c r="D12" s="7" t="s">
        <v>7</v>
      </c>
      <c r="E12" s="4" t="s">
        <v>8</v>
      </c>
      <c r="F12" s="2" t="s">
        <v>9</v>
      </c>
      <c r="G12" s="4">
        <v>25</v>
      </c>
      <c r="H12" s="4" t="s">
        <v>66</v>
      </c>
      <c r="I12" s="8" t="s">
        <v>48</v>
      </c>
    </row>
    <row r="13" spans="1:9" ht="31.8" customHeight="1" x14ac:dyDescent="0.3">
      <c r="A13" s="9">
        <v>7</v>
      </c>
      <c r="B13" s="7" t="s">
        <v>6</v>
      </c>
      <c r="C13" s="17" t="str">
        <f>HYPERLINK("https://www.dropbox.com/scl/fi/7w3ioeq7w42nca9qzcp59/document.pdf?rlkey=onb7f6k3o19xe9vr7hjfdqyso&amp;st=9vsagq17&amp;raw=1","Abilitare curriculară - Istorie și discipline socio-umane")</f>
        <v>Abilitare curriculară - Istorie și discipline socio-umane</v>
      </c>
      <c r="D13" s="7" t="s">
        <v>7</v>
      </c>
      <c r="E13" s="4" t="s">
        <v>8</v>
      </c>
      <c r="F13" s="2" t="s">
        <v>9</v>
      </c>
      <c r="G13" s="4">
        <v>25</v>
      </c>
      <c r="H13" s="4" t="s">
        <v>66</v>
      </c>
      <c r="I13" s="8" t="s">
        <v>48</v>
      </c>
    </row>
    <row r="14" spans="1:9" ht="25.05" customHeight="1" x14ac:dyDescent="0.3">
      <c r="A14" s="9">
        <v>8</v>
      </c>
      <c r="B14" s="7" t="s">
        <v>6</v>
      </c>
      <c r="C14" s="17" t="str">
        <f>HYPERLINK("https://www.dropbox.com/scl/fi/7w3ioeq7w42nca9qzcp59/document.pdf?rlkey=onb7f6k3o19xe9vr7hjfdqyso&amp;st=9vsagq17&amp;raw=1","Abilitare curriculară - Geografie")</f>
        <v>Abilitare curriculară - Geografie</v>
      </c>
      <c r="D14" s="7" t="s">
        <v>7</v>
      </c>
      <c r="E14" s="4" t="s">
        <v>8</v>
      </c>
      <c r="F14" s="2" t="s">
        <v>12</v>
      </c>
      <c r="G14" s="4">
        <v>25</v>
      </c>
      <c r="H14" s="4" t="s">
        <v>66</v>
      </c>
      <c r="I14" s="8" t="s">
        <v>48</v>
      </c>
    </row>
    <row r="15" spans="1:9" ht="25.05" customHeight="1" x14ac:dyDescent="0.3">
      <c r="A15" s="9">
        <v>9</v>
      </c>
      <c r="B15" s="7" t="s">
        <v>6</v>
      </c>
      <c r="C15" s="17" t="str">
        <f>HYPERLINK("https://www.dropbox.com/scl/fi/7w3ioeq7w42nca9qzcp59/document.pdf?rlkey=onb7f6k3o19xe9vr7hjfdqyso&amp;st=9vsagq17&amp;raw=1","Abilitare curriculară - Religie")</f>
        <v>Abilitare curriculară - Religie</v>
      </c>
      <c r="D15" s="7" t="s">
        <v>7</v>
      </c>
      <c r="E15" s="4" t="s">
        <v>8</v>
      </c>
      <c r="F15" s="2" t="s">
        <v>11</v>
      </c>
      <c r="G15" s="4">
        <v>25</v>
      </c>
      <c r="H15" s="4" t="s">
        <v>66</v>
      </c>
      <c r="I15" s="8" t="s">
        <v>48</v>
      </c>
    </row>
    <row r="16" spans="1:9" ht="25.05" customHeight="1" x14ac:dyDescent="0.3">
      <c r="A16" s="9">
        <v>10</v>
      </c>
      <c r="B16" s="7" t="s">
        <v>6</v>
      </c>
      <c r="C16" s="17" t="str">
        <f>HYPERLINK("https://www.dropbox.com/scl/fi/7w3ioeq7w42nca9qzcp59/document.pdf?rlkey=onb7f6k3o19xe9vr7hjfdqyso&amp;st=9vsagq17&amp;raw=1","Abilitare curriculară - Arte")</f>
        <v>Abilitare curriculară - Arte</v>
      </c>
      <c r="D16" s="7" t="s">
        <v>7</v>
      </c>
      <c r="E16" s="4" t="s">
        <v>8</v>
      </c>
      <c r="F16" s="2" t="s">
        <v>11</v>
      </c>
      <c r="G16" s="4">
        <v>25</v>
      </c>
      <c r="H16" s="4" t="s">
        <v>66</v>
      </c>
      <c r="I16" s="8" t="s">
        <v>49</v>
      </c>
    </row>
    <row r="17" spans="1:9" ht="30.6" customHeight="1" x14ac:dyDescent="0.3">
      <c r="A17" s="9">
        <v>11</v>
      </c>
      <c r="B17" s="7" t="s">
        <v>6</v>
      </c>
      <c r="C17" s="17" t="str">
        <f>HYPERLINK("https://www.dropbox.com/scl/fi/7w3ioeq7w42nca9qzcp59/document.pdf?rlkey=onb7f6k3o19xe9vr7hjfdqyso&amp;st=9vsagq17&amp;raw=1","Abilitare curriculară - Educație fizică și sport")</f>
        <v>Abilitare curriculară - Educație fizică și sport</v>
      </c>
      <c r="D17" s="7" t="s">
        <v>7</v>
      </c>
      <c r="E17" s="4" t="s">
        <v>8</v>
      </c>
      <c r="F17" s="2" t="s">
        <v>9</v>
      </c>
      <c r="G17" s="4">
        <v>25</v>
      </c>
      <c r="H17" s="4" t="s">
        <v>66</v>
      </c>
      <c r="I17" s="8" t="s">
        <v>48</v>
      </c>
    </row>
    <row r="18" spans="1:9" ht="29.4" customHeight="1" x14ac:dyDescent="0.3">
      <c r="A18" s="9">
        <v>12</v>
      </c>
      <c r="B18" s="7" t="s">
        <v>6</v>
      </c>
      <c r="C18" s="17" t="str">
        <f>HYPERLINK("https://www.dropbox.com/scl/fi/7w3ioeq7w42nca9qzcp59/document.pdf?rlkey=onb7f6k3o19xe9vr7hjfdqyso&amp;st=9vsagq17&amp;raw=1","Abilitare curriculară - Educație tehnologică și aplicații practice")</f>
        <v>Abilitare curriculară - Educație tehnologică și aplicații practice</v>
      </c>
      <c r="D18" s="7" t="s">
        <v>7</v>
      </c>
      <c r="E18" s="4" t="s">
        <v>8</v>
      </c>
      <c r="F18" s="2" t="s">
        <v>12</v>
      </c>
      <c r="G18" s="4">
        <v>25</v>
      </c>
      <c r="H18" s="4" t="s">
        <v>66</v>
      </c>
      <c r="I18" s="8" t="s">
        <v>48</v>
      </c>
    </row>
    <row r="19" spans="1:9" ht="25.05" customHeight="1" x14ac:dyDescent="0.3">
      <c r="A19" s="9">
        <v>13</v>
      </c>
      <c r="B19" s="7" t="s">
        <v>6</v>
      </c>
      <c r="C19" s="17" t="str">
        <f>HYPERLINK("https://www.dropbox.com/scl/fi/7w3ioeq7w42nca9qzcp59/document.pdf?rlkey=onb7f6k3o19xe9vr7hjfdqyso&amp;st=9vsagq17&amp;raw=1","Abilitare curriculară - Discipline tehnice")</f>
        <v>Abilitare curriculară - Discipline tehnice</v>
      </c>
      <c r="D19" s="7" t="s">
        <v>7</v>
      </c>
      <c r="E19" s="4" t="s">
        <v>8</v>
      </c>
      <c r="F19" s="2" t="s">
        <v>12</v>
      </c>
      <c r="G19" s="4">
        <v>25</v>
      </c>
      <c r="H19" s="4" t="s">
        <v>66</v>
      </c>
      <c r="I19" s="8" t="s">
        <v>48</v>
      </c>
    </row>
    <row r="20" spans="1:9" ht="25.05" customHeight="1" x14ac:dyDescent="0.3">
      <c r="A20" s="9">
        <v>14</v>
      </c>
      <c r="B20" s="7" t="s">
        <v>6</v>
      </c>
      <c r="C20" s="17" t="str">
        <f>HYPERLINK("https://www.dropbox.com/scl/fi/7w3ioeq7w42nca9qzcp59/document.pdf?rlkey=onb7f6k3o19xe9vr7hjfdqyso&amp;st=9vsagq17&amp;raw=1","Abilitare curriculară - Informatică și TIC")</f>
        <v>Abilitare curriculară - Informatică și TIC</v>
      </c>
      <c r="D20" s="7" t="s">
        <v>7</v>
      </c>
      <c r="E20" s="4" t="s">
        <v>8</v>
      </c>
      <c r="F20" s="2" t="s">
        <v>12</v>
      </c>
      <c r="G20" s="4">
        <v>25</v>
      </c>
      <c r="H20" s="4" t="s">
        <v>66</v>
      </c>
      <c r="I20" s="8" t="s">
        <v>48</v>
      </c>
    </row>
    <row r="21" spans="1:9" ht="27.6" customHeight="1" x14ac:dyDescent="0.3">
      <c r="A21" s="9">
        <v>15</v>
      </c>
      <c r="B21" s="7" t="s">
        <v>6</v>
      </c>
      <c r="C21" s="17" t="str">
        <f>HYPERLINK("https://www.dropbox.com/scl/fi/7w3ioeq7w42nca9qzcp59/document.pdf?rlkey=onb7f6k3o19xe9vr7hjfdqyso&amp;st=9vsagq17&amp;raw=1","Abilitare curriculară - Educație timpurie")</f>
        <v>Abilitare curriculară - Educație timpurie</v>
      </c>
      <c r="D21" s="7" t="s">
        <v>7</v>
      </c>
      <c r="E21" s="4" t="s">
        <v>13</v>
      </c>
      <c r="F21" s="2" t="s">
        <v>11</v>
      </c>
      <c r="G21" s="4">
        <v>25</v>
      </c>
      <c r="H21" s="4" t="s">
        <v>66</v>
      </c>
      <c r="I21" s="8" t="s">
        <v>48</v>
      </c>
    </row>
    <row r="22" spans="1:9" ht="37.200000000000003" customHeight="1" x14ac:dyDescent="0.3">
      <c r="A22" s="9">
        <v>16</v>
      </c>
      <c r="B22" s="7" t="s">
        <v>6</v>
      </c>
      <c r="C22" s="17" t="str">
        <f>HYPERLINK("https://www.dropbox.com/scl/fi/7w3ioeq7w42nca9qzcp59/document.pdf?rlkey=onb7f6k3o19xe9vr7hjfdqyso&amp;st=9vsagq17&amp;raw=1","Abilitare curriculară - Învățământ primar și clasa pregătitoare")</f>
        <v>Abilitare curriculară - Învățământ primar și clasa pregătitoare</v>
      </c>
      <c r="D22" s="7" t="s">
        <v>7</v>
      </c>
      <c r="E22" s="4" t="s">
        <v>10</v>
      </c>
      <c r="F22" s="2" t="s">
        <v>11</v>
      </c>
      <c r="G22" s="4">
        <v>25</v>
      </c>
      <c r="H22" s="4" t="s">
        <v>66</v>
      </c>
      <c r="I22" s="8" t="s">
        <v>48</v>
      </c>
    </row>
    <row r="23" spans="1:9" ht="31.2" customHeight="1" x14ac:dyDescent="0.3">
      <c r="A23" s="9">
        <v>17</v>
      </c>
      <c r="B23" s="7" t="s">
        <v>6</v>
      </c>
      <c r="C23" s="17" t="str">
        <f>HYPERLINK("https://www.dropbox.com/scl/fi/7w3ioeq7w42nca9qzcp59/document.pdf?rlkey=onb7f6k3o19xe9vr7hjfdqyso&amp;st=9vsagq17&amp;raw=1","Abilitare curriculară - Învățământ special și special integrat")</f>
        <v>Abilitare curriculară - Învățământ special și special integrat</v>
      </c>
      <c r="D23" s="7" t="s">
        <v>7</v>
      </c>
      <c r="E23" s="6" t="s">
        <v>8</v>
      </c>
      <c r="F23" s="2" t="s">
        <v>11</v>
      </c>
      <c r="G23" s="4">
        <v>25</v>
      </c>
      <c r="H23" s="4" t="s">
        <v>66</v>
      </c>
      <c r="I23" s="8" t="s">
        <v>48</v>
      </c>
    </row>
    <row r="24" spans="1:9" ht="28.8" x14ac:dyDescent="0.3">
      <c r="A24" s="9">
        <v>18</v>
      </c>
      <c r="B24" s="7" t="s">
        <v>6</v>
      </c>
      <c r="C24" s="17" t="str">
        <f>HYPERLINK("https://www.dropbox.com/scl/fi/7w3ioeq7w42nca9qzcp59/document.pdf?rlkey=onb7f6k3o19xe9vr7hjfdqyso&amp;st=9vsagq17&amp;raw=1","Abilitare curriculară - Consiliere și orientare")</f>
        <v>Abilitare curriculară - Consiliere și orientare</v>
      </c>
      <c r="D24" s="7" t="s">
        <v>7</v>
      </c>
      <c r="E24" s="6" t="s">
        <v>8</v>
      </c>
      <c r="F24" s="2" t="s">
        <v>9</v>
      </c>
      <c r="G24" s="4">
        <v>25</v>
      </c>
      <c r="H24" s="4" t="s">
        <v>66</v>
      </c>
      <c r="I24" s="8" t="s">
        <v>48</v>
      </c>
    </row>
    <row r="25" spans="1:9" ht="47.4" customHeight="1" x14ac:dyDescent="0.3">
      <c r="A25" s="9">
        <v>19</v>
      </c>
      <c r="B25" s="7" t="s">
        <v>14</v>
      </c>
      <c r="C25" s="17" t="str">
        <f>HYPERLINK("https://www.dropbox.com/scl/fi/7w3ioeq7w42nca9qzcp59/document.pdf?rlkey=onb7f6k3o19xe9vr7hjfdqyso&amp;st=9vsagq17&amp;raw=1","Dezvoltarea competențelor didactice pentru cadrele debutante, fără pregătire psihopedagogică")</f>
        <v>Dezvoltarea competențelor didactice pentru cadrele debutante, fără pregătire psihopedagogică</v>
      </c>
      <c r="D25" s="7" t="s">
        <v>15</v>
      </c>
      <c r="E25" s="6" t="s">
        <v>8</v>
      </c>
      <c r="F25" s="7" t="s">
        <v>9</v>
      </c>
      <c r="G25" s="4">
        <v>25</v>
      </c>
      <c r="H25" s="4" t="s">
        <v>66</v>
      </c>
      <c r="I25" s="8" t="s">
        <v>48</v>
      </c>
    </row>
    <row r="26" spans="1:9" ht="55.8" customHeight="1" x14ac:dyDescent="0.3">
      <c r="A26" s="9">
        <v>20</v>
      </c>
      <c r="B26" s="7" t="s">
        <v>14</v>
      </c>
      <c r="C26" s="17" t="str">
        <f>HYPERLINK("https://www.dropbox.com/scl/fi/7w3ioeq7w42nca9qzcp59/document.pdf?rlkey=onb7f6k3o19xe9vr7hjfdqyso&amp;st=9vsagq17&amp;raw=1","Formarea metodică și didactică în vederea susținerii examenului de definitivat")</f>
        <v>Formarea metodică și didactică în vederea susținerii examenului de definitivat</v>
      </c>
      <c r="D26" s="7" t="s">
        <v>16</v>
      </c>
      <c r="E26" s="6" t="s">
        <v>8</v>
      </c>
      <c r="F26" s="7" t="s">
        <v>11</v>
      </c>
      <c r="G26" s="4">
        <v>25</v>
      </c>
      <c r="H26" s="4" t="s">
        <v>66</v>
      </c>
      <c r="I26" s="8" t="s">
        <v>49</v>
      </c>
    </row>
    <row r="27" spans="1:9" ht="78.599999999999994" customHeight="1" x14ac:dyDescent="0.3">
      <c r="A27" s="9">
        <v>21</v>
      </c>
      <c r="B27" s="7" t="s">
        <v>14</v>
      </c>
      <c r="C27" s="17" t="str">
        <f>HYPERLINK("https://www.dropbox.com/scl/fi/7w3ioeq7w42nca9qzcp59/document.pdf?rlkey=onb7f6k3o19xe9vr7hjfdqyso&amp;st=9vsagq17&amp;raw=1","Program de pregătire cariera didactică (concurs național de ocupare a posturilor)")</f>
        <v>Program de pregătire cariera didactică (concurs național de ocupare a posturilor)</v>
      </c>
      <c r="D27" s="7" t="s">
        <v>17</v>
      </c>
      <c r="E27" s="6" t="s">
        <v>8</v>
      </c>
      <c r="F27" s="3" t="s">
        <v>11</v>
      </c>
      <c r="G27" s="4">
        <v>25</v>
      </c>
      <c r="H27" s="4" t="s">
        <v>66</v>
      </c>
      <c r="I27" s="8" t="s">
        <v>48</v>
      </c>
    </row>
    <row r="28" spans="1:9" ht="73.2" customHeight="1" x14ac:dyDescent="0.3">
      <c r="A28" s="9">
        <v>22</v>
      </c>
      <c r="B28" s="7" t="s">
        <v>18</v>
      </c>
      <c r="C28" s="17" t="str">
        <f>HYPERLINK("https://www.dropbox.com/scl/fi/7w3ioeq7w42nca9qzcp59/document.pdf?rlkey=onb7f6k3o19xe9vr7hjfdqyso&amp;st=9vsagq17&amp;raw=1","Evaluator pentru concursurile și examenele naționale")</f>
        <v>Evaluator pentru concursurile și examenele naționale</v>
      </c>
      <c r="D28" s="7" t="s">
        <v>19</v>
      </c>
      <c r="E28" s="6" t="s">
        <v>8</v>
      </c>
      <c r="F28" s="7" t="s">
        <v>11</v>
      </c>
      <c r="G28" s="4">
        <v>25</v>
      </c>
      <c r="H28" s="4" t="s">
        <v>66</v>
      </c>
      <c r="I28" s="8" t="s">
        <v>48</v>
      </c>
    </row>
    <row r="29" spans="1:9" ht="133.19999999999999" customHeight="1" x14ac:dyDescent="0.3">
      <c r="A29" s="9">
        <v>23</v>
      </c>
      <c r="B29" s="7" t="s">
        <v>20</v>
      </c>
      <c r="C29" s="17" t="str">
        <f>HYPERLINK("https://www.dropbox.com/scl/fi/7w3ioeq7w42nca9qzcp59/document.pdf?rlkey=onb7f6k3o19xe9vr7hjfdqyso&amp;st=9vsagq17&amp;raw=1","Formare pentru cadrele didactice din comisii de organizare și desfășurare a probelor practice/orale și a inspecțiilor la clasă, din cadrul concursului național de titularizare")</f>
        <v>Formare pentru cadrele didactice din comisii de organizare și desfășurare a probelor practice/orale și a inspecțiilor la clasă, din cadrul concursului național de titularizare</v>
      </c>
      <c r="D29" s="7" t="s">
        <v>21</v>
      </c>
      <c r="E29" s="6" t="s">
        <v>8</v>
      </c>
      <c r="F29" s="7" t="s">
        <v>12</v>
      </c>
      <c r="G29" s="4">
        <v>25</v>
      </c>
      <c r="H29" s="4" t="s">
        <v>66</v>
      </c>
      <c r="I29" s="8" t="s">
        <v>48</v>
      </c>
    </row>
    <row r="30" spans="1:9" ht="36" customHeight="1" x14ac:dyDescent="0.3">
      <c r="A30" s="9">
        <v>24</v>
      </c>
      <c r="B30" s="7" t="s">
        <v>18</v>
      </c>
      <c r="C30" s="17" t="str">
        <f>HYPERLINK("https://www.dropbox.com/scl/fi/7w3ioeq7w42nca9qzcp59/document.pdf?rlkey=onb7f6k3o19xe9vr7hjfdqyso&amp;st=9vsagq17&amp;raw=1","Inspecția școlară - componentă a managementului educațional")</f>
        <v>Inspecția școlară - componentă a managementului educațional</v>
      </c>
      <c r="D30" s="15" t="s">
        <v>7</v>
      </c>
      <c r="E30" s="6" t="s">
        <v>8</v>
      </c>
      <c r="F30" s="2" t="s">
        <v>9</v>
      </c>
      <c r="G30" s="4">
        <v>25</v>
      </c>
      <c r="H30" s="4" t="s">
        <v>66</v>
      </c>
      <c r="I30" s="8" t="s">
        <v>48</v>
      </c>
    </row>
    <row r="31" spans="1:9" ht="36" customHeight="1" x14ac:dyDescent="0.3">
      <c r="A31" s="9">
        <v>25</v>
      </c>
      <c r="B31" s="7" t="s">
        <v>22</v>
      </c>
      <c r="C31" s="17" t="str">
        <f>HYPERLINK("https://www.dropbox.com/scl/fi/7w3ioeq7w42nca9qzcp59/document.pdf?rlkey=onb7f6k3o19xe9vr7hjfdqyso&amp;st=9vsagq17&amp;raw=1","Utilizarea tehnologiei pentru implicarea elevilor în învățare")</f>
        <v>Utilizarea tehnologiei pentru implicarea elevilor în învățare</v>
      </c>
      <c r="D31" s="15" t="s">
        <v>7</v>
      </c>
      <c r="E31" s="6" t="s">
        <v>8</v>
      </c>
      <c r="F31" s="2" t="s">
        <v>9</v>
      </c>
      <c r="G31" s="4">
        <v>25</v>
      </c>
      <c r="H31" s="4" t="s">
        <v>66</v>
      </c>
      <c r="I31" s="8" t="s">
        <v>48</v>
      </c>
    </row>
    <row r="32" spans="1:9" ht="26.4" x14ac:dyDescent="0.3">
      <c r="A32" s="9">
        <v>26</v>
      </c>
      <c r="B32" s="7" t="s">
        <v>22</v>
      </c>
      <c r="C32" s="17" t="str">
        <f>HYPERLINK("https://www.dropbox.com/scl/fi/7w3ioeq7w42nca9qzcp59/document.pdf?rlkey=onb7f6k3o19xe9vr7hjfdqyso&amp;st=9vsagq17&amp;raw=1","Managementul părinților")</f>
        <v>Managementul părinților</v>
      </c>
      <c r="D32" s="7" t="s">
        <v>7</v>
      </c>
      <c r="E32" s="6" t="s">
        <v>8</v>
      </c>
      <c r="F32" s="2" t="s">
        <v>11</v>
      </c>
      <c r="G32" s="4">
        <v>25</v>
      </c>
      <c r="H32" s="4" t="s">
        <v>66</v>
      </c>
      <c r="I32" s="8" t="s">
        <v>49</v>
      </c>
    </row>
    <row r="33" spans="1:9" ht="57.6" x14ac:dyDescent="0.3">
      <c r="A33" s="9">
        <v>27</v>
      </c>
      <c r="B33" s="7" t="s">
        <v>23</v>
      </c>
      <c r="C33" s="17" t="str">
        <f>HYPERLINK("https://www.dropbox.com/scl/fi/7w3ioeq7w42nca9qzcp59/document.pdf?rlkey=onb7f6k3o19xe9vr7hjfdqyso&amp;st=9vsagq17&amp;raw=1","Organizarea și circulația documentelor în procesul de achiziție, prelucrare și casare a publicațiilor din biblioteca școlară")</f>
        <v>Organizarea și circulația documentelor în procesul de achiziție, prelucrare și casare a publicațiilor din biblioteca școlară</v>
      </c>
      <c r="D33" s="15" t="s">
        <v>24</v>
      </c>
      <c r="E33" s="6" t="s">
        <v>8</v>
      </c>
      <c r="F33" s="5" t="s">
        <v>12</v>
      </c>
      <c r="G33" s="4">
        <v>25</v>
      </c>
      <c r="H33" s="4" t="s">
        <v>66</v>
      </c>
      <c r="I33" s="8" t="s">
        <v>48</v>
      </c>
    </row>
    <row r="34" spans="1:9" ht="28.8" x14ac:dyDescent="0.3">
      <c r="A34" s="9">
        <v>28</v>
      </c>
      <c r="B34" s="7" t="s">
        <v>22</v>
      </c>
      <c r="C34" s="17" t="str">
        <f>HYPERLINK("https://www.dropbox.com/scl/fi/7w3ioeq7w42nca9qzcp59/document.pdf?rlkey=onb7f6k3o19xe9vr7hjfdqyso&amp;st=9vsagq17&amp;raw=1","Elevii și profesorii - o comunitate care învață")</f>
        <v>Elevii și profesorii - o comunitate care învață</v>
      </c>
      <c r="D34" s="15" t="s">
        <v>7</v>
      </c>
      <c r="E34" s="6" t="s">
        <v>8</v>
      </c>
      <c r="F34" s="7" t="s">
        <v>9</v>
      </c>
      <c r="G34" s="4">
        <v>25</v>
      </c>
      <c r="H34" s="4" t="s">
        <v>66</v>
      </c>
      <c r="I34" s="8" t="s">
        <v>48</v>
      </c>
    </row>
    <row r="35" spans="1:9" ht="28.8" x14ac:dyDescent="0.3">
      <c r="A35" s="9">
        <v>29</v>
      </c>
      <c r="B35" s="7" t="s">
        <v>25</v>
      </c>
      <c r="C35" s="17" t="str">
        <f>HYPERLINK("https://www.dropbox.com/scl/fi/7w3ioeq7w42nca9qzcp59/document.pdf?rlkey=onb7f6k3o19xe9vr7hjfdqyso&amp;st=9vsagq17&amp;raw=1","Importanța educației antreprenoriale pentru dezvoltarea economică")</f>
        <v>Importanța educației antreprenoriale pentru dezvoltarea economică</v>
      </c>
      <c r="D35" s="15" t="s">
        <v>7</v>
      </c>
      <c r="E35" s="6" t="s">
        <v>8</v>
      </c>
      <c r="F35" s="2" t="s">
        <v>9</v>
      </c>
      <c r="G35" s="4">
        <v>25</v>
      </c>
      <c r="H35" s="4" t="s">
        <v>66</v>
      </c>
      <c r="I35" s="8" t="s">
        <v>48</v>
      </c>
    </row>
    <row r="36" spans="1:9" ht="120.6" customHeight="1" x14ac:dyDescent="0.3">
      <c r="A36" s="9">
        <v>30</v>
      </c>
      <c r="B36" s="7" t="s">
        <v>26</v>
      </c>
      <c r="C36" s="17" t="str">
        <f>HYPERLINK("https://www.dropbox.com/scl/fi/7w3ioeq7w42nca9qzcp59/document.pdf?rlkey=onb7f6k3o19xe9vr7hjfdqyso&amp;st=9vsagq17&amp;raw=1","Mentorat pentru cariera didactică și dezvoltare profesională")</f>
        <v>Mentorat pentru cariera didactică și dezvoltare profesională</v>
      </c>
      <c r="D36" s="7" t="s">
        <v>27</v>
      </c>
      <c r="E36" s="6" t="s">
        <v>8</v>
      </c>
      <c r="F36" s="2" t="s">
        <v>12</v>
      </c>
      <c r="G36" s="4">
        <v>25</v>
      </c>
      <c r="H36" s="4" t="s">
        <v>66</v>
      </c>
      <c r="I36" s="8" t="s">
        <v>48</v>
      </c>
    </row>
    <row r="37" spans="1:9" ht="66.599999999999994" customHeight="1" x14ac:dyDescent="0.3">
      <c r="A37" s="9">
        <v>31</v>
      </c>
      <c r="B37" s="7" t="s">
        <v>28</v>
      </c>
      <c r="C37" s="17" t="str">
        <f>HYPERLINK("https://www.dropbox.com/scl/fi/7w3ioeq7w42nca9qzcp59/document.pdf?rlkey=onb7f6k3o19xe9vr7hjfdqyso&amp;st=9vsagq17&amp;raw=1","Pedagogie modernă în utilizarea aplicațiilor informatice")</f>
        <v>Pedagogie modernă în utilizarea aplicațiilor informatice</v>
      </c>
      <c r="D37" s="7" t="s">
        <v>29</v>
      </c>
      <c r="E37" s="6" t="s">
        <v>8</v>
      </c>
      <c r="F37" s="7" t="s">
        <v>11</v>
      </c>
      <c r="G37" s="4">
        <v>25</v>
      </c>
      <c r="H37" s="4" t="s">
        <v>66</v>
      </c>
      <c r="I37" s="8" t="s">
        <v>48</v>
      </c>
    </row>
    <row r="38" spans="1:9" ht="39.6" x14ac:dyDescent="0.3">
      <c r="A38" s="9">
        <v>32</v>
      </c>
      <c r="B38" s="7" t="s">
        <v>30</v>
      </c>
      <c r="C38" s="17" t="str">
        <f>HYPERLINK("https://www.dropbox.com/scl/fi/7w3ioeq7w42nca9qzcp59/document.pdf?rlkey=onb7f6k3o19xe9vr7hjfdqyso&amp;st=9vsagq17&amp;raw=1","Învățare durabilă în context actual")</f>
        <v>Învățare durabilă în context actual</v>
      </c>
      <c r="D38" s="7" t="s">
        <v>7</v>
      </c>
      <c r="E38" s="6" t="s">
        <v>8</v>
      </c>
      <c r="F38" s="7" t="s">
        <v>11</v>
      </c>
      <c r="G38" s="4">
        <v>25</v>
      </c>
      <c r="H38" s="4" t="s">
        <v>66</v>
      </c>
      <c r="I38" s="8" t="s">
        <v>48</v>
      </c>
    </row>
    <row r="39" spans="1:9" ht="36.6" customHeight="1" x14ac:dyDescent="0.3">
      <c r="A39" s="9">
        <v>33</v>
      </c>
      <c r="B39" s="7" t="s">
        <v>31</v>
      </c>
      <c r="C39" s="17" t="str">
        <f>HYPERLINK("https://www.dropbox.com/scl/fi/7w3ioeq7w42nca9qzcp59/document.pdf?rlkey=onb7f6k3o19xe9vr7hjfdqyso&amp;st=9vsagq17&amp;raw=1","Școli incluzive care asigură șanse egale pentru toți elevii")</f>
        <v>Școli incluzive care asigură șanse egale pentru toți elevii</v>
      </c>
      <c r="D39" s="15" t="s">
        <v>7</v>
      </c>
      <c r="E39" s="6" t="s">
        <v>8</v>
      </c>
      <c r="F39" s="7" t="s">
        <v>9</v>
      </c>
      <c r="G39" s="4">
        <v>25</v>
      </c>
      <c r="H39" s="4" t="s">
        <v>66</v>
      </c>
      <c r="I39" s="8" t="s">
        <v>48</v>
      </c>
    </row>
    <row r="40" spans="1:9" ht="43.2" x14ac:dyDescent="0.3">
      <c r="A40" s="9">
        <v>34</v>
      </c>
      <c r="B40" s="7" t="s">
        <v>18</v>
      </c>
      <c r="C40" s="17" t="str">
        <f>HYPERLINK("https://www.dropbox.com/scl/fi/7w3ioeq7w42nca9qzcp59/document.pdf?rlkey=onb7f6k3o19xe9vr7hjfdqyso&amp;st=9vsagq17&amp;raw=1","Tendințe actuale în proiectarea activităților bibliotecilor școlare în mediul rural")</f>
        <v>Tendințe actuale în proiectarea activităților bibliotecilor școlare în mediul rural</v>
      </c>
      <c r="D40" s="15" t="s">
        <v>24</v>
      </c>
      <c r="E40" s="6" t="s">
        <v>8</v>
      </c>
      <c r="F40" s="5" t="s">
        <v>12</v>
      </c>
      <c r="G40" s="4">
        <v>25</v>
      </c>
      <c r="H40" s="4" t="s">
        <v>66</v>
      </c>
      <c r="I40" s="8" t="s">
        <v>48</v>
      </c>
    </row>
    <row r="41" spans="1:9" ht="43.2" x14ac:dyDescent="0.3">
      <c r="A41" s="9">
        <v>35</v>
      </c>
      <c r="B41" s="7" t="s">
        <v>32</v>
      </c>
      <c r="C41" s="17" t="str">
        <f>HYPERLINK("https://www.dropbox.com/scl/fi/7w3ioeq7w42nca9qzcp59/document.pdf?rlkey=onb7f6k3o19xe9vr7hjfdqyso&amp;st=9vsagq17&amp;raw=1","Sprijin pentru prevenirea părăsirii timpurii a școlii și promovarea incluziunii în educație")</f>
        <v>Sprijin pentru prevenirea părăsirii timpurii a școlii și promovarea incluziunii în educație</v>
      </c>
      <c r="D41" s="7" t="s">
        <v>29</v>
      </c>
      <c r="E41" s="6" t="s">
        <v>8</v>
      </c>
      <c r="F41" s="2" t="s">
        <v>12</v>
      </c>
      <c r="G41" s="4">
        <v>25</v>
      </c>
      <c r="H41" s="4" t="s">
        <v>66</v>
      </c>
      <c r="I41" s="8" t="s">
        <v>48</v>
      </c>
    </row>
    <row r="42" spans="1:9" ht="66" x14ac:dyDescent="0.3">
      <c r="A42" s="9">
        <v>36</v>
      </c>
      <c r="B42" s="7" t="s">
        <v>33</v>
      </c>
      <c r="C42" s="17" t="str">
        <f>HYPERLINK("https://www.dropbox.com/scl/fi/7w3ioeq7w42nca9qzcp59/document.pdf?rlkey=onb7f6k3o19xe9vr7hjfdqyso&amp;st=9vsagq17&amp;raw=1","Bullyingul, în mediul școlar - identificare, prevenție și intervenție")</f>
        <v>Bullyingul, în mediul școlar - identificare, prevenție și intervenție</v>
      </c>
      <c r="D42" s="15" t="s">
        <v>7</v>
      </c>
      <c r="E42" s="6" t="s">
        <v>8</v>
      </c>
      <c r="F42" s="2" t="s">
        <v>9</v>
      </c>
      <c r="G42" s="4">
        <v>25</v>
      </c>
      <c r="H42" s="4" t="s">
        <v>66</v>
      </c>
      <c r="I42" s="8" t="s">
        <v>48</v>
      </c>
    </row>
    <row r="43" spans="1:9" ht="39.6" x14ac:dyDescent="0.3">
      <c r="A43" s="9">
        <v>37</v>
      </c>
      <c r="B43" s="7" t="s">
        <v>34</v>
      </c>
      <c r="C43" s="17" t="str">
        <f>HYPERLINK("https://www.dropbox.com/scl/fi/7w3ioeq7w42nca9qzcp59/document.pdf?rlkey=onb7f6k3o19xe9vr7hjfdqyso&amp;st=9vsagq17&amp;raw=1","Educație anticorupție în școală și comunitate")</f>
        <v>Educație anticorupție în școală și comunitate</v>
      </c>
      <c r="D43" s="15" t="s">
        <v>7</v>
      </c>
      <c r="E43" s="6" t="s">
        <v>8</v>
      </c>
      <c r="F43" s="2" t="s">
        <v>9</v>
      </c>
      <c r="G43" s="4">
        <v>25</v>
      </c>
      <c r="H43" s="4" t="s">
        <v>66</v>
      </c>
      <c r="I43" s="8" t="s">
        <v>48</v>
      </c>
    </row>
    <row r="44" spans="1:9" ht="66" x14ac:dyDescent="0.3">
      <c r="A44" s="9">
        <v>38</v>
      </c>
      <c r="B44" s="7" t="s">
        <v>33</v>
      </c>
      <c r="C44" s="17" t="str">
        <f>HYPERLINK("https://www.dropbox.com/scl/fi/7w3ioeq7w42nca9qzcp59/document.pdf?rlkey=onb7f6k3o19xe9vr7hjfdqyso&amp;st=9vsagq17&amp;raw=1","Educație antidrog")</f>
        <v>Educație antidrog</v>
      </c>
      <c r="D44" s="7" t="s">
        <v>29</v>
      </c>
      <c r="E44" s="6" t="s">
        <v>8</v>
      </c>
      <c r="F44" s="2" t="s">
        <v>12</v>
      </c>
      <c r="G44" s="4">
        <v>25</v>
      </c>
      <c r="H44" s="4" t="s">
        <v>66</v>
      </c>
      <c r="I44" s="8" t="s">
        <v>48</v>
      </c>
    </row>
    <row r="45" spans="1:9" ht="93.6" customHeight="1" x14ac:dyDescent="0.3">
      <c r="A45" s="9">
        <v>39</v>
      </c>
      <c r="B45" s="7" t="s">
        <v>35</v>
      </c>
      <c r="C45" s="17" t="str">
        <f>HYPERLINK("https://www.dropbox.com/scl/fi/7w3ioeq7w42nca9qzcp59/document.pdf?rlkey=onb7f6k3o19xe9vr7hjfdqyso&amp;st=9vsagq17&amp;raw=1","Săptămâna „Școala verde”- exemple de bună practică")</f>
        <v>Săptămâna „Școala verde”- exemple de bună practică</v>
      </c>
      <c r="D45" s="7" t="s">
        <v>36</v>
      </c>
      <c r="E45" s="6" t="s">
        <v>8</v>
      </c>
      <c r="F45" s="2" t="s">
        <v>12</v>
      </c>
      <c r="G45" s="4">
        <v>25</v>
      </c>
      <c r="H45" s="4" t="s">
        <v>66</v>
      </c>
      <c r="I45" s="8" t="s">
        <v>48</v>
      </c>
    </row>
    <row r="46" spans="1:9" ht="28.8" x14ac:dyDescent="0.3">
      <c r="A46" s="9">
        <v>40</v>
      </c>
      <c r="B46" s="7" t="s">
        <v>37</v>
      </c>
      <c r="C46" s="17" t="str">
        <f>HYPERLINK("https://www.dropbox.com/scl/fi/7w3ioeq7w42nca9qzcp59/document.pdf?rlkey=onb7f6k3o19xe9vr7hjfdqyso&amp;st=9vsagq17&amp;raw=1","Educație pentru societate - învățare prin proiect")</f>
        <v>Educație pentru societate - învățare prin proiect</v>
      </c>
      <c r="D46" s="15" t="s">
        <v>7</v>
      </c>
      <c r="E46" s="6" t="s">
        <v>8</v>
      </c>
      <c r="F46" s="7" t="s">
        <v>9</v>
      </c>
      <c r="G46" s="4">
        <v>25</v>
      </c>
      <c r="H46" s="4" t="s">
        <v>66</v>
      </c>
      <c r="I46" s="8" t="s">
        <v>48</v>
      </c>
    </row>
    <row r="47" spans="1:9" ht="52.8" x14ac:dyDescent="0.3">
      <c r="A47" s="9">
        <v>41</v>
      </c>
      <c r="B47" s="7" t="s">
        <v>38</v>
      </c>
      <c r="C47" s="17" t="str">
        <f>HYPERLINK("https://www.dropbox.com/scl/fi/7w3ioeq7w42nca9qzcp59/document.pdf?rlkey=onb7f6k3o19xe9vr7hjfdqyso&amp;st=9vsagq17&amp;raw=1","Rolul educației de calitate în dezvoltarea socio-economică și a interculturalității")</f>
        <v>Rolul educației de calitate în dezvoltarea socio-economică și a interculturalității</v>
      </c>
      <c r="D47" s="15" t="s">
        <v>7</v>
      </c>
      <c r="E47" s="6" t="s">
        <v>8</v>
      </c>
      <c r="F47" s="2" t="s">
        <v>11</v>
      </c>
      <c r="G47" s="4">
        <v>25</v>
      </c>
      <c r="H47" s="4" t="s">
        <v>66</v>
      </c>
      <c r="I47" s="8" t="s">
        <v>48</v>
      </c>
    </row>
    <row r="48" spans="1:9" ht="57.6" x14ac:dyDescent="0.3">
      <c r="A48" s="9">
        <v>42</v>
      </c>
      <c r="B48" s="7" t="s">
        <v>38</v>
      </c>
      <c r="C48" s="17" t="str">
        <f>HYPERLINK("https://www.dropbox.com/scl/fi/7w3ioeq7w42nca9qzcp59/document.pdf?rlkey=onb7f6k3o19xe9vr7hjfdqyso&amp;st=9vsagq17&amp;raw=1","Dobândirea competențelor de lectură prin valorificarea textului folosind metoda povestirii în bibliotecile școlare și în CDI")</f>
        <v>Dobândirea competențelor de lectură prin valorificarea textului folosind metoda povestirii în bibliotecile școlare și în CDI</v>
      </c>
      <c r="D48" s="15" t="s">
        <v>24</v>
      </c>
      <c r="E48" s="6" t="s">
        <v>8</v>
      </c>
      <c r="F48" s="5" t="s">
        <v>12</v>
      </c>
      <c r="G48" s="4">
        <v>25</v>
      </c>
      <c r="H48" s="4" t="s">
        <v>66</v>
      </c>
      <c r="I48" s="8" t="s">
        <v>48</v>
      </c>
    </row>
    <row r="49" spans="1:9" ht="52.8" x14ac:dyDescent="0.3">
      <c r="A49" s="9">
        <v>43</v>
      </c>
      <c r="B49" s="7" t="s">
        <v>39</v>
      </c>
      <c r="C49" s="17" t="str">
        <f>HYPERLINK("https://www.dropbox.com/scl/fi/7w3ioeq7w42nca9qzcp59/document.pdf?rlkey=onb7f6k3o19xe9vr7hjfdqyso&amp;st=9vsagq17&amp;raw=1","Drepturile copilului - drepturile omului")</f>
        <v>Drepturile copilului - drepturile omului</v>
      </c>
      <c r="D49" s="15" t="s">
        <v>7</v>
      </c>
      <c r="E49" s="6" t="s">
        <v>8</v>
      </c>
      <c r="F49" s="2" t="s">
        <v>9</v>
      </c>
      <c r="G49" s="4">
        <v>25</v>
      </c>
      <c r="H49" s="4" t="s">
        <v>66</v>
      </c>
      <c r="I49" s="8" t="s">
        <v>48</v>
      </c>
    </row>
    <row r="50" spans="1:9" ht="52.8" x14ac:dyDescent="0.3">
      <c r="A50" s="9">
        <v>44</v>
      </c>
      <c r="B50" s="7" t="s">
        <v>40</v>
      </c>
      <c r="C50" s="17" t="str">
        <f>HYPERLINK("https://www.dropbox.com/scl/fi/7w3ioeq7w42nca9qzcp59/document.pdf?rlkey=onb7f6k3o19xe9vr7hjfdqyso&amp;st=9vsagq17&amp;raw=1","Prim ajutor în sala de clasă")</f>
        <v>Prim ajutor în sala de clasă</v>
      </c>
      <c r="D50" s="7" t="s">
        <v>41</v>
      </c>
      <c r="E50" s="4" t="s">
        <v>42</v>
      </c>
      <c r="F50" s="2" t="s">
        <v>11</v>
      </c>
      <c r="G50" s="4">
        <v>25</v>
      </c>
      <c r="H50" s="4" t="s">
        <v>66</v>
      </c>
      <c r="I50" s="8" t="s">
        <v>48</v>
      </c>
    </row>
    <row r="51" spans="1:9" ht="28.8" x14ac:dyDescent="0.3">
      <c r="A51" s="9">
        <v>45</v>
      </c>
      <c r="B51" s="7" t="s">
        <v>43</v>
      </c>
      <c r="C51" s="17" t="str">
        <f>HYPERLINK("https://www.dropbox.com/scl/fi/7w3ioeq7w42nca9qzcp59/document.pdf?rlkey=onb7f6k3o19xe9vr7hjfdqyso&amp;st=9vsagq17&amp;raw=1","Managementul activității de secretariat în unitățile de învățământ")</f>
        <v>Managementul activității de secretariat în unitățile de învățământ</v>
      </c>
      <c r="D51" s="15" t="s">
        <v>44</v>
      </c>
      <c r="E51" s="6" t="s">
        <v>8</v>
      </c>
      <c r="F51" s="5" t="s">
        <v>12</v>
      </c>
      <c r="G51" s="4">
        <v>25</v>
      </c>
      <c r="H51" s="4" t="s">
        <v>66</v>
      </c>
      <c r="I51" s="8" t="s">
        <v>48</v>
      </c>
    </row>
    <row r="52" spans="1:9" ht="26.4" x14ac:dyDescent="0.3">
      <c r="A52" s="9">
        <v>46</v>
      </c>
      <c r="B52" s="7" t="s">
        <v>43</v>
      </c>
      <c r="C52" s="17" t="str">
        <f>HYPERLINK("https://www.dropbox.com/scl/fi/7w3ioeq7w42nca9qzcp59/document.pdf?rlkey=onb7f6k3o19xe9vr7hjfdqyso&amp;st=9vsagq17&amp;raw=1","Noile tendințe digitale în contabilitate")</f>
        <v>Noile tendințe digitale în contabilitate</v>
      </c>
      <c r="D52" s="15" t="s">
        <v>45</v>
      </c>
      <c r="E52" s="6" t="s">
        <v>8</v>
      </c>
      <c r="F52" s="5" t="s">
        <v>12</v>
      </c>
      <c r="G52" s="4">
        <v>25</v>
      </c>
      <c r="H52" s="4" t="s">
        <v>66</v>
      </c>
      <c r="I52" s="8" t="s">
        <v>48</v>
      </c>
    </row>
    <row r="53" spans="1:9" ht="40.200000000000003" x14ac:dyDescent="0.3">
      <c r="A53" s="30">
        <v>47</v>
      </c>
      <c r="B53" s="31" t="s">
        <v>52</v>
      </c>
      <c r="C53" s="32" t="str">
        <f>HYPERLINK("https://www.dropbox.com/scl/fi/7w3ioeq7w42nca9qzcp59/document.pdf?rlkey=onb7f6k3o19xe9vr7hjfdqyso&amp;st=9vsagq17&amp;raw=1","Programele ERASMUS – exemple de bună practică")</f>
        <v>Programele ERASMUS – exemple de bună practică</v>
      </c>
      <c r="D53" s="33" t="s">
        <v>53</v>
      </c>
      <c r="E53" s="34" t="s">
        <v>8</v>
      </c>
      <c r="F53" s="35" t="s">
        <v>9</v>
      </c>
      <c r="G53" s="36">
        <v>25</v>
      </c>
      <c r="H53" s="4" t="s">
        <v>66</v>
      </c>
      <c r="I53" s="37" t="s">
        <v>48</v>
      </c>
    </row>
    <row r="54" spans="1:9" ht="39.6" x14ac:dyDescent="0.3">
      <c r="A54" s="9">
        <v>48</v>
      </c>
      <c r="B54" s="5" t="s">
        <v>60</v>
      </c>
      <c r="C54" s="2" t="s">
        <v>64</v>
      </c>
      <c r="D54" s="15" t="s">
        <v>7</v>
      </c>
      <c r="E54" s="6" t="s">
        <v>8</v>
      </c>
      <c r="F54" s="35" t="s">
        <v>9</v>
      </c>
      <c r="G54" s="4">
        <v>25</v>
      </c>
      <c r="H54" s="4" t="s">
        <v>66</v>
      </c>
      <c r="I54" s="8" t="s">
        <v>48</v>
      </c>
    </row>
    <row r="55" spans="1:9" ht="39.6" x14ac:dyDescent="0.3">
      <c r="A55" s="9">
        <v>49</v>
      </c>
      <c r="B55" s="5" t="s">
        <v>60</v>
      </c>
      <c r="C55" s="2" t="s">
        <v>56</v>
      </c>
      <c r="D55" s="15" t="s">
        <v>7</v>
      </c>
      <c r="E55" s="34" t="s">
        <v>8</v>
      </c>
      <c r="F55" s="35" t="s">
        <v>9</v>
      </c>
      <c r="G55" s="4">
        <v>25</v>
      </c>
      <c r="H55" s="4" t="s">
        <v>66</v>
      </c>
      <c r="I55" s="8" t="s">
        <v>48</v>
      </c>
    </row>
    <row r="56" spans="1:9" ht="39.6" x14ac:dyDescent="0.3">
      <c r="A56" s="9">
        <v>50</v>
      </c>
      <c r="B56" s="5" t="s">
        <v>61</v>
      </c>
      <c r="C56" s="2" t="s">
        <v>57</v>
      </c>
      <c r="D56" s="15" t="s">
        <v>7</v>
      </c>
      <c r="E56" s="34" t="s">
        <v>8</v>
      </c>
      <c r="F56" s="35" t="s">
        <v>9</v>
      </c>
      <c r="G56" s="4">
        <v>25</v>
      </c>
      <c r="H56" s="4" t="s">
        <v>66</v>
      </c>
      <c r="I56" s="8" t="s">
        <v>48</v>
      </c>
    </row>
    <row r="57" spans="1:9" ht="26.4" x14ac:dyDescent="0.3">
      <c r="A57" s="9">
        <v>51</v>
      </c>
      <c r="B57" s="5" t="s">
        <v>62</v>
      </c>
      <c r="C57" s="2" t="s">
        <v>58</v>
      </c>
      <c r="D57" s="15" t="s">
        <v>7</v>
      </c>
      <c r="E57" s="34" t="s">
        <v>8</v>
      </c>
      <c r="F57" s="35" t="s">
        <v>9</v>
      </c>
      <c r="G57" s="4">
        <v>25</v>
      </c>
      <c r="H57" s="4" t="s">
        <v>66</v>
      </c>
      <c r="I57" s="8" t="s">
        <v>48</v>
      </c>
    </row>
    <row r="58" spans="1:9" ht="26.4" x14ac:dyDescent="0.3">
      <c r="A58" s="9">
        <v>52</v>
      </c>
      <c r="B58" s="2" t="s">
        <v>63</v>
      </c>
      <c r="C58" s="3" t="s">
        <v>59</v>
      </c>
      <c r="D58" s="15" t="s">
        <v>7</v>
      </c>
      <c r="E58" s="6" t="s">
        <v>8</v>
      </c>
      <c r="F58" s="5" t="s">
        <v>12</v>
      </c>
      <c r="G58" s="4">
        <v>25</v>
      </c>
      <c r="H58" s="4" t="s">
        <v>66</v>
      </c>
      <c r="I58" s="8" t="s">
        <v>48</v>
      </c>
    </row>
    <row r="59" spans="1:9" ht="15.6" x14ac:dyDescent="0.3">
      <c r="A59" s="23"/>
      <c r="B59" s="24"/>
      <c r="C59" s="24"/>
      <c r="D59" s="25"/>
      <c r="E59" s="26"/>
      <c r="F59" s="29"/>
      <c r="G59" s="27"/>
      <c r="H59" s="27"/>
      <c r="I59" s="28"/>
    </row>
    <row r="60" spans="1:9" ht="15.6" x14ac:dyDescent="0.3">
      <c r="C60" s="20" t="s">
        <v>46</v>
      </c>
      <c r="F60" s="29"/>
    </row>
    <row r="61" spans="1:9" ht="15.6" x14ac:dyDescent="0.3">
      <c r="C61" s="21" t="s">
        <v>47</v>
      </c>
    </row>
  </sheetData>
  <mergeCells count="10">
    <mergeCell ref="A2:I2"/>
    <mergeCell ref="G4:G5"/>
    <mergeCell ref="I4:I5"/>
    <mergeCell ref="F4:F5"/>
    <mergeCell ref="A4:A5"/>
    <mergeCell ref="B4:B5"/>
    <mergeCell ref="C4:C5"/>
    <mergeCell ref="D4:D5"/>
    <mergeCell ref="E4:E5"/>
    <mergeCell ref="H4:H5"/>
  </mergeCells>
  <phoneticPr fontId="8" type="noConversion"/>
  <hyperlinks>
    <hyperlink ref="I45" r:id="rId1" xr:uid="{00000000-0004-0000-0000-000000000000}"/>
    <hyperlink ref="I44" r:id="rId2" xr:uid="{00000000-0004-0000-0000-000001000000}"/>
    <hyperlink ref="I43" r:id="rId3" xr:uid="{00000000-0004-0000-0000-000002000000}"/>
    <hyperlink ref="I49" r:id="rId4" xr:uid="{00000000-0004-0000-0000-000003000000}"/>
    <hyperlink ref="I47" r:id="rId5" xr:uid="{00000000-0004-0000-0000-000004000000}"/>
    <hyperlink ref="I48" r:id="rId6" xr:uid="{00000000-0004-0000-0000-000005000000}"/>
    <hyperlink ref="I52" r:id="rId7" xr:uid="{00000000-0004-0000-0000-000006000000}"/>
    <hyperlink ref="I51" r:id="rId8" xr:uid="{00000000-0004-0000-0000-000007000000}"/>
    <hyperlink ref="I50" r:id="rId9" xr:uid="{00000000-0004-0000-0000-000008000000}"/>
    <hyperlink ref="I46" r:id="rId10" xr:uid="{00000000-0004-0000-0000-000009000000}"/>
    <hyperlink ref="I42" r:id="rId11" xr:uid="{00000000-0004-0000-0000-00000A000000}"/>
    <hyperlink ref="I38" r:id="rId12" xr:uid="{00000000-0004-0000-0000-00000B000000}"/>
    <hyperlink ref="I33" r:id="rId13" xr:uid="{00000000-0004-0000-0000-00000C000000}"/>
    <hyperlink ref="I32" r:id="rId14" xr:uid="{00000000-0004-0000-0000-00000D000000}"/>
    <hyperlink ref="I30" r:id="rId15" xr:uid="{00000000-0004-0000-0000-00000E000000}"/>
    <hyperlink ref="I26" r:id="rId16" xr:uid="{00000000-0004-0000-0000-00000F000000}"/>
    <hyperlink ref="I27" r:id="rId17" xr:uid="{00000000-0004-0000-0000-000010000000}"/>
    <hyperlink ref="I29" r:id="rId18" xr:uid="{00000000-0004-0000-0000-000011000000}"/>
    <hyperlink ref="I31" r:id="rId19" xr:uid="{00000000-0004-0000-0000-000012000000}"/>
    <hyperlink ref="I34" r:id="rId20" xr:uid="{00000000-0004-0000-0000-000013000000}"/>
    <hyperlink ref="I35" r:id="rId21" xr:uid="{00000000-0004-0000-0000-000014000000}"/>
    <hyperlink ref="I36" r:id="rId22" xr:uid="{00000000-0004-0000-0000-000015000000}"/>
    <hyperlink ref="I37" r:id="rId23" xr:uid="{00000000-0004-0000-0000-000016000000}"/>
    <hyperlink ref="I39" r:id="rId24" xr:uid="{00000000-0004-0000-0000-000017000000}"/>
    <hyperlink ref="I40" r:id="rId25" xr:uid="{00000000-0004-0000-0000-000018000000}"/>
    <hyperlink ref="I41" r:id="rId26" xr:uid="{00000000-0004-0000-0000-000019000000}"/>
    <hyperlink ref="I25" r:id="rId27" xr:uid="{00000000-0004-0000-0000-00001A000000}"/>
    <hyperlink ref="I28" r:id="rId28" xr:uid="{00000000-0004-0000-0000-00001B000000}"/>
    <hyperlink ref="I24" r:id="rId29" xr:uid="{00000000-0004-0000-0000-00001C000000}"/>
    <hyperlink ref="I23" r:id="rId30" xr:uid="{00000000-0004-0000-0000-00001D000000}"/>
    <hyperlink ref="I22" r:id="rId31" xr:uid="{00000000-0004-0000-0000-00001E000000}"/>
    <hyperlink ref="I21" r:id="rId32" xr:uid="{00000000-0004-0000-0000-00001F000000}"/>
    <hyperlink ref="I20" r:id="rId33" xr:uid="{00000000-0004-0000-0000-000020000000}"/>
    <hyperlink ref="I19" r:id="rId34" xr:uid="{00000000-0004-0000-0000-000021000000}"/>
    <hyperlink ref="I18" r:id="rId35" xr:uid="{00000000-0004-0000-0000-000022000000}"/>
    <hyperlink ref="I17" r:id="rId36" xr:uid="{00000000-0004-0000-0000-000023000000}"/>
    <hyperlink ref="I16" r:id="rId37" xr:uid="{00000000-0004-0000-0000-000024000000}"/>
    <hyperlink ref="I15" r:id="rId38" xr:uid="{00000000-0004-0000-0000-000025000000}"/>
    <hyperlink ref="I14" r:id="rId39" xr:uid="{00000000-0004-0000-0000-000026000000}"/>
    <hyperlink ref="I13" r:id="rId40" xr:uid="{00000000-0004-0000-0000-000027000000}"/>
    <hyperlink ref="I12" r:id="rId41" xr:uid="{00000000-0004-0000-0000-000028000000}"/>
    <hyperlink ref="I11" r:id="rId42" xr:uid="{00000000-0004-0000-0000-000029000000}"/>
    <hyperlink ref="I10" r:id="rId43" xr:uid="{00000000-0004-0000-0000-00002A000000}"/>
    <hyperlink ref="I9" r:id="rId44" xr:uid="{00000000-0004-0000-0000-00002B000000}"/>
    <hyperlink ref="I8" r:id="rId45" xr:uid="{00000000-0004-0000-0000-00002C000000}"/>
    <hyperlink ref="I7" r:id="rId46" xr:uid="{00000000-0004-0000-0000-00002D000000}"/>
    <hyperlink ref="I53" r:id="rId47" xr:uid="{00000000-0004-0000-0000-00002E000000}"/>
    <hyperlink ref="I58" r:id="rId48" xr:uid="{00000000-0004-0000-0000-00002F000000}"/>
    <hyperlink ref="I57" r:id="rId49" xr:uid="{00000000-0004-0000-0000-000030000000}"/>
    <hyperlink ref="I56" r:id="rId50" xr:uid="{00000000-0004-0000-0000-000031000000}"/>
    <hyperlink ref="I55" r:id="rId51" xr:uid="{00000000-0004-0000-0000-000032000000}"/>
    <hyperlink ref="I54" r:id="rId52" xr:uid="{00000000-0004-0000-0000-000033000000}"/>
  </hyperlinks>
  <pageMargins left="0" right="0" top="0" bottom="0" header="0.31496062992126" footer="0.31496062992126"/>
  <pageSetup paperSize="9" orientation="landscape" r:id="rId5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Foi de lucru</vt:lpstr>
      </vt:variant>
      <vt:variant>
        <vt:i4>1</vt:i4>
      </vt:variant>
    </vt:vector>
  </HeadingPairs>
  <TitlesOfParts>
    <vt:vector size="1" baseType="lpstr">
      <vt:lpstr>Tabel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ccd</dc:creator>
  <cp:lastModifiedBy>Ministerul Educatiei</cp:lastModifiedBy>
  <cp:lastPrinted>2026-03-23T15:50:52Z</cp:lastPrinted>
  <dcterms:created xsi:type="dcterms:W3CDTF">2025-10-17T07:08:19Z</dcterms:created>
  <dcterms:modified xsi:type="dcterms:W3CDTF">2026-10-12T13:17:47Z</dcterms:modified>
</cp:coreProperties>
</file>